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at\Desktop\"/>
    </mc:Choice>
  </mc:AlternateContent>
  <xr:revisionPtr revIDLastSave="0" documentId="8_{A54FE2F3-C3FA-4B3C-92D8-6642668B186E}" xr6:coauthVersionLast="43" xr6:coauthVersionMax="43" xr10:uidLastSave="{00000000-0000-0000-0000-000000000000}"/>
  <bookViews>
    <workbookView xWindow="-120" yWindow="-120" windowWidth="29040" windowHeight="15840" xr2:uid="{B845B72E-ED66-4311-AEF2-4642EA6A6DDA}"/>
  </bookViews>
  <sheets>
    <sheet name="прилож №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6" i="1" l="1"/>
  <c r="J25" i="1"/>
  <c r="J24" i="1"/>
  <c r="J23" i="1"/>
  <c r="J22" i="1"/>
  <c r="J20" i="1" s="1"/>
  <c r="J21" i="1"/>
  <c r="T20" i="1"/>
  <c r="S20" i="1"/>
  <c r="R20" i="1"/>
  <c r="Q20" i="1"/>
  <c r="P20" i="1"/>
  <c r="O20" i="1"/>
  <c r="N20" i="1"/>
  <c r="N17" i="1" s="1"/>
  <c r="M20" i="1"/>
  <c r="L20" i="1"/>
  <c r="L17" i="1" s="1"/>
  <c r="I20" i="1"/>
  <c r="I17" i="1" s="1"/>
  <c r="H20" i="1"/>
  <c r="E20" i="1"/>
  <c r="D20" i="1"/>
  <c r="T19" i="1"/>
  <c r="T18" i="1" s="1"/>
  <c r="T17" i="1" s="1"/>
  <c r="S19" i="1"/>
  <c r="R19" i="1"/>
  <c r="R18" i="1" s="1"/>
  <c r="R17" i="1" s="1"/>
  <c r="Q19" i="1"/>
  <c r="P19" i="1"/>
  <c r="P18" i="1" s="1"/>
  <c r="P17" i="1" s="1"/>
  <c r="O19" i="1"/>
  <c r="J19" i="1"/>
  <c r="Y18" i="1"/>
  <c r="X18" i="1"/>
  <c r="V18" i="1"/>
  <c r="U18" i="1"/>
  <c r="S18" i="1"/>
  <c r="S17" i="1" s="1"/>
  <c r="Q18" i="1"/>
  <c r="O18" i="1"/>
  <c r="O17" i="1" s="1"/>
  <c r="N18" i="1"/>
  <c r="M18" i="1"/>
  <c r="L18" i="1"/>
  <c r="J18" i="1"/>
  <c r="J17" i="1" s="1"/>
  <c r="I18" i="1"/>
  <c r="H18" i="1"/>
  <c r="E18" i="1"/>
  <c r="D18" i="1"/>
  <c r="Q17" i="1"/>
  <c r="M17" i="1"/>
  <c r="H17" i="1"/>
  <c r="M16" i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AF16" i="1" s="1"/>
  <c r="AG16" i="1" s="1"/>
  <c r="AH16" i="1" s="1"/>
  <c r="L16" i="1"/>
</calcChain>
</file>

<file path=xl/sharedStrings.xml><?xml version="1.0" encoding="utf-8"?>
<sst xmlns="http://schemas.openxmlformats.org/spreadsheetml/2006/main" count="90" uniqueCount="70">
  <si>
    <t>Приложение 2</t>
  </si>
  <si>
    <t>к Правилам формирования тарифов</t>
  </si>
  <si>
    <t>форма</t>
  </si>
  <si>
    <t>    Информация субъекта естественной монополии об исполнении</t>
  </si>
  <si>
    <r>
      <t>       </t>
    </r>
    <r>
      <rPr>
        <b/>
        <sz val="12"/>
        <color rgb="FF000000"/>
        <rFont val="Times New Roman"/>
        <family val="1"/>
        <charset val="204"/>
      </rPr>
      <t xml:space="preserve">инвестиционной программы (проекта)* за 2019 (3 квартал)  года </t>
    </r>
  </si>
  <si>
    <t xml:space="preserve"> Обеспечение взлета и посадки ВС, Обеспечение авиационной безопасности ВС</t>
  </si>
  <si>
    <t>АО "Аэропорт Шымкент"</t>
  </si>
  <si>
    <t>№ п/п</t>
  </si>
  <si>
    <t>Информация о плановых и фактических объемах предоставления регулируемых услуг (товаров, работ)</t>
  </si>
  <si>
    <t>Отчет о прибылях и убытках*</t>
  </si>
  <si>
    <t>Сумма инвестиционной программы (проекта)</t>
  </si>
  <si>
    <t>Информация о фактических  условиях и размерах финансирования инвестиционной программы (проекта), тыс. тенге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</si>
  <si>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(проекте)**</t>
  </si>
  <si>
    <t>Разъяснение причин отклонения достигнутых фактических показателей от показателей в утвержденной инвестиционной программе (проекте)</t>
  </si>
  <si>
    <t>Оценка повышения качества и надежности предоставляемых регулируемых услуг (товаров, работ)</t>
  </si>
  <si>
    <t>Наименование регулируемых услуг (товаров, работ) и обслуживаемая территория</t>
  </si>
  <si>
    <t>Единица измерения</t>
  </si>
  <si>
    <t>Количество в натуральных показателях</t>
  </si>
  <si>
    <t>Период предоставления услуги в рамках инвестиционной программы (проекта)</t>
  </si>
  <si>
    <t>План</t>
  </si>
  <si>
    <t>Факт</t>
  </si>
  <si>
    <t>отклонение</t>
  </si>
  <si>
    <t>причины отклонения</t>
  </si>
  <si>
    <t>собственные средства</t>
  </si>
  <si>
    <t>Заемные средства</t>
  </si>
  <si>
    <t>Бюджетные средства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</si>
  <si>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</si>
  <si>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</si>
  <si>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</si>
  <si>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>Снижение аварийности, по годам реализации в зависимости  от утвержденной  инвестиционной программы (проекта)</t>
  </si>
  <si>
    <t>Амортизация</t>
  </si>
  <si>
    <t>Прибыль</t>
  </si>
  <si>
    <t>план</t>
  </si>
  <si>
    <t>факт</t>
  </si>
  <si>
    <t>факт прошлого года</t>
  </si>
  <si>
    <t>факт текущего года</t>
  </si>
  <si>
    <t>ВВЛ (план)</t>
  </si>
  <si>
    <t>МВЛ (план)</t>
  </si>
  <si>
    <t>иная деятельность (план)</t>
  </si>
  <si>
    <t>ВВЛ (факт)</t>
  </si>
  <si>
    <t>МВЛ (факт)</t>
  </si>
  <si>
    <t>иная деятельность (факт)</t>
  </si>
  <si>
    <t xml:space="preserve">ВСЕГО  за первое полугодие 2019 года </t>
  </si>
  <si>
    <t>Обеспечение взлета и посадки воздушного судна, за исключением обслуживания авиаперевозок, осуществляющих транзитные пролеты через воздушное пространство Республики Казахстан с осуществлением технических посадок в аэропортах Республики Казахстан в некоммерческих целях</t>
  </si>
  <si>
    <t>шт</t>
  </si>
  <si>
    <t>с 01.01.2019 г. по 31.12.2019 г.</t>
  </si>
  <si>
    <t>Отчет о прибылях и убытках прилагается</t>
  </si>
  <si>
    <t>исполнение инвестиционной программы планируется в третьем квартале 2019 года.</t>
  </si>
  <si>
    <t>.1.1</t>
  </si>
  <si>
    <t>Приобретение транспортной (эвакуационной) тележки эвакуационного трейлера</t>
  </si>
  <si>
    <t>Обеспечение авиационной безопасности воздушных судов, за исключением обслуживания авиаперевозок, осуществляющих транзитные пролеты через воздушное пространство Республики Казахстан с осуществлением технических  посадок в аэропортах  Республики Казахстан в некоммерческих целях</t>
  </si>
  <si>
    <t>.2.1</t>
  </si>
  <si>
    <t>Приобретение малоракурсного досмотрового томографа ТМР 7</t>
  </si>
  <si>
    <t>.2.2</t>
  </si>
  <si>
    <t>Приобретение противотаранного устройства</t>
  </si>
  <si>
    <t>.2.3</t>
  </si>
  <si>
    <t>Приобретение радиотелефонов</t>
  </si>
  <si>
    <t>.2.4</t>
  </si>
  <si>
    <t>Приобретение вороты металлических</t>
  </si>
  <si>
    <t>.2.5</t>
  </si>
  <si>
    <t>Приобретение ручного досмотрового металлодетектора</t>
  </si>
  <si>
    <t>.2.6</t>
  </si>
  <si>
    <t>Приобретение металлических шкафов</t>
  </si>
  <si>
    <t>* - отчет о прибылях и убытках представляется согласно приложению 3 приказа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организаций)»;</t>
  </si>
  <si>
    <t>** - информация заполняется, в том числе, по иным показателям с учетом специфики отрасли (если предусмотрено в утвержденной инвестиционной программе (проекте));</t>
  </si>
  <si>
    <t>**- данная информация представляется с приложением подтверждающих документов по реализации инвестиционной программы (копии соответствующих договоров, контрактов, акты о приемке выполненных работ, справка о стоимости выполненных работ и затрат, счет-фактуры, акты-приемки в эксплуатацию государственных приемочных комиссий, внутренние накладные, внутренние приказы субъектов регулируемого рынка о вводе в эксплуатацию и принятии на баланс).</t>
  </si>
  <si>
    <t>И.о. заместителя Председателя Правления по экономике и финансам</t>
  </si>
  <si>
    <t>Н.А. Ергешов</t>
  </si>
  <si>
    <t>Начальник отдела экономики и анализа</t>
  </si>
  <si>
    <t>Б.С. Копбосынова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</si>
</sst>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6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1" fontId="2" fillId="0" borderId="2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3" xfId="2" xr:uid="{104FF97C-9A00-44CA-8BF1-1EE08F9FBB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ngrinews.kz/zakon/docs?ngr=V100006452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C4408-7899-4C47-9EC9-0E7DD2DE272E}">
  <dimension ref="A1:AI64"/>
  <sheetViews>
    <sheetView tabSelected="1" workbookViewId="0">
      <selection activeCell="A9" sqref="A9:M9"/>
    </sheetView>
  </sheetViews>
  <sheetFormatPr defaultRowHeight="15" x14ac:dyDescent="0.25"/>
  <cols>
    <col min="2" max="2" width="66.5703125" customWidth="1"/>
    <col min="6" max="6" width="12.28515625" customWidth="1"/>
    <col min="7" max="7" width="12.5703125" customWidth="1"/>
    <col min="11" max="11" width="10.42578125" customWidth="1"/>
    <col min="12" max="12" width="13" customWidth="1"/>
    <col min="13" max="13" width="14.7109375" customWidth="1"/>
    <col min="14" max="14" width="17.28515625" customWidth="1"/>
    <col min="15" max="17" width="14.7109375" customWidth="1"/>
    <col min="18" max="18" width="12.140625" customWidth="1"/>
    <col min="21" max="23" width="11" customWidth="1"/>
    <col min="24" max="26" width="11.140625" customWidth="1"/>
    <col min="33" max="33" width="15.7109375" customWidth="1"/>
    <col min="34" max="34" width="17.42578125" customWidth="1"/>
  </cols>
  <sheetData>
    <row r="1" spans="1:35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 t="s">
        <v>0</v>
      </c>
      <c r="O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7" t="s">
        <v>1</v>
      </c>
      <c r="N2" s="47"/>
      <c r="O2" s="47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3" t="s">
        <v>2</v>
      </c>
      <c r="O3" s="2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ht="15.75" x14ac:dyDescent="0.25">
      <c r="A5" s="1"/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ht="15.75" x14ac:dyDescent="0.25">
      <c r="A7" s="48" t="s">
        <v>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5" ht="15.75" x14ac:dyDescent="0.25">
      <c r="A8" s="49" t="s">
        <v>4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ht="18.75" x14ac:dyDescent="0.25">
      <c r="A9" s="48" t="s">
        <v>5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5"/>
    </row>
    <row r="10" spans="1:35" ht="15.75" x14ac:dyDescent="0.25">
      <c r="A10" s="50" t="s">
        <v>6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5" ht="68.25" customHeight="1" x14ac:dyDescent="0.25">
      <c r="A11" s="29" t="s">
        <v>7</v>
      </c>
      <c r="B11" s="37" t="s">
        <v>8</v>
      </c>
      <c r="C11" s="37"/>
      <c r="D11" s="37"/>
      <c r="E11" s="37"/>
      <c r="F11" s="37"/>
      <c r="G11" s="29" t="s">
        <v>9</v>
      </c>
      <c r="H11" s="37" t="s">
        <v>10</v>
      </c>
      <c r="I11" s="37"/>
      <c r="J11" s="37"/>
      <c r="K11" s="37"/>
      <c r="L11" s="44" t="s">
        <v>11</v>
      </c>
      <c r="M11" s="45"/>
      <c r="N11" s="45"/>
      <c r="O11" s="45"/>
      <c r="P11" s="45"/>
      <c r="Q11" s="45"/>
      <c r="R11" s="45"/>
      <c r="S11" s="45"/>
      <c r="T11" s="46"/>
      <c r="U11" s="37" t="s">
        <v>12</v>
      </c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 t="s">
        <v>13</v>
      </c>
      <c r="AH11" s="37" t="s">
        <v>14</v>
      </c>
    </row>
    <row r="12" spans="1:35" ht="15.75" x14ac:dyDescent="0.25">
      <c r="A12" s="30"/>
      <c r="B12" s="29" t="s">
        <v>15</v>
      </c>
      <c r="C12" s="29" t="s">
        <v>16</v>
      </c>
      <c r="D12" s="37" t="s">
        <v>17</v>
      </c>
      <c r="E12" s="37"/>
      <c r="F12" s="29" t="s">
        <v>18</v>
      </c>
      <c r="G12" s="30"/>
      <c r="H12" s="29" t="s">
        <v>19</v>
      </c>
      <c r="I12" s="29" t="s">
        <v>20</v>
      </c>
      <c r="J12" s="29" t="s">
        <v>21</v>
      </c>
      <c r="K12" s="29" t="s">
        <v>22</v>
      </c>
      <c r="L12" s="44" t="s">
        <v>23</v>
      </c>
      <c r="M12" s="45"/>
      <c r="N12" s="45"/>
      <c r="O12" s="45"/>
      <c r="P12" s="45"/>
      <c r="Q12" s="45"/>
      <c r="R12" s="45"/>
      <c r="S12" s="37" t="s">
        <v>24</v>
      </c>
      <c r="T12" s="37" t="s">
        <v>25</v>
      </c>
      <c r="U12" s="38" t="s">
        <v>26</v>
      </c>
      <c r="V12" s="39"/>
      <c r="W12" s="39"/>
      <c r="X12" s="39"/>
      <c r="Y12" s="39"/>
      <c r="Z12" s="40"/>
      <c r="AA12" s="37" t="s">
        <v>27</v>
      </c>
      <c r="AB12" s="37"/>
      <c r="AC12" s="37" t="s">
        <v>28</v>
      </c>
      <c r="AD12" s="37"/>
      <c r="AE12" s="37" t="s">
        <v>29</v>
      </c>
      <c r="AF12" s="37"/>
      <c r="AG12" s="37"/>
      <c r="AH12" s="37"/>
    </row>
    <row r="13" spans="1:35" x14ac:dyDescent="0.25">
      <c r="A13" s="30"/>
      <c r="B13" s="30"/>
      <c r="C13" s="30"/>
      <c r="D13" s="37"/>
      <c r="E13" s="37"/>
      <c r="F13" s="30"/>
      <c r="G13" s="30"/>
      <c r="H13" s="30"/>
      <c r="I13" s="30"/>
      <c r="J13" s="30"/>
      <c r="K13" s="30"/>
      <c r="L13" s="38" t="s">
        <v>30</v>
      </c>
      <c r="M13" s="39"/>
      <c r="N13" s="39"/>
      <c r="O13" s="39"/>
      <c r="P13" s="39"/>
      <c r="Q13" s="40"/>
      <c r="R13" s="38" t="s">
        <v>31</v>
      </c>
      <c r="S13" s="37"/>
      <c r="T13" s="37"/>
      <c r="U13" s="41"/>
      <c r="V13" s="42"/>
      <c r="W13" s="42"/>
      <c r="X13" s="42"/>
      <c r="Y13" s="42"/>
      <c r="Z13" s="43"/>
      <c r="AA13" s="37"/>
      <c r="AB13" s="37"/>
      <c r="AC13" s="37"/>
      <c r="AD13" s="37"/>
      <c r="AE13" s="37"/>
      <c r="AF13" s="37"/>
      <c r="AG13" s="37"/>
      <c r="AH13" s="37"/>
    </row>
    <row r="14" spans="1:35" ht="81.75" customHeight="1" x14ac:dyDescent="0.25">
      <c r="A14" s="30"/>
      <c r="B14" s="30"/>
      <c r="C14" s="30"/>
      <c r="D14" s="29" t="s">
        <v>32</v>
      </c>
      <c r="E14" s="29" t="s">
        <v>33</v>
      </c>
      <c r="F14" s="30"/>
      <c r="G14" s="30"/>
      <c r="H14" s="30"/>
      <c r="I14" s="30"/>
      <c r="J14" s="30"/>
      <c r="K14" s="30"/>
      <c r="L14" s="41"/>
      <c r="M14" s="42"/>
      <c r="N14" s="42"/>
      <c r="O14" s="42"/>
      <c r="P14" s="42"/>
      <c r="Q14" s="43"/>
      <c r="R14" s="41"/>
      <c r="S14" s="37"/>
      <c r="T14" s="37"/>
      <c r="U14" s="44" t="s">
        <v>34</v>
      </c>
      <c r="V14" s="45"/>
      <c r="W14" s="46"/>
      <c r="X14" s="44" t="s">
        <v>35</v>
      </c>
      <c r="Y14" s="45"/>
      <c r="Z14" s="46"/>
      <c r="AA14" s="7" t="s">
        <v>34</v>
      </c>
      <c r="AB14" s="7" t="s">
        <v>35</v>
      </c>
      <c r="AC14" s="7" t="s">
        <v>32</v>
      </c>
      <c r="AD14" s="7" t="s">
        <v>33</v>
      </c>
      <c r="AE14" s="7" t="s">
        <v>34</v>
      </c>
      <c r="AF14" s="7" t="s">
        <v>35</v>
      </c>
      <c r="AG14" s="37"/>
      <c r="AH14" s="37"/>
    </row>
    <row r="15" spans="1:35" ht="30.7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7" t="s">
        <v>36</v>
      </c>
      <c r="M15" s="7" t="s">
        <v>37</v>
      </c>
      <c r="N15" s="7" t="s">
        <v>38</v>
      </c>
      <c r="O15" s="7" t="s">
        <v>39</v>
      </c>
      <c r="P15" s="7" t="s">
        <v>40</v>
      </c>
      <c r="Q15" s="7" t="s">
        <v>41</v>
      </c>
      <c r="R15" s="8"/>
      <c r="S15" s="7"/>
      <c r="T15" s="7"/>
      <c r="U15" s="7" t="s">
        <v>39</v>
      </c>
      <c r="V15" s="7" t="s">
        <v>40</v>
      </c>
      <c r="W15" s="7" t="s">
        <v>41</v>
      </c>
      <c r="X15" s="7" t="s">
        <v>39</v>
      </c>
      <c r="Y15" s="7" t="s">
        <v>40</v>
      </c>
      <c r="Z15" s="7" t="s">
        <v>41</v>
      </c>
      <c r="AA15" s="7"/>
      <c r="AB15" s="7"/>
      <c r="AC15" s="7"/>
      <c r="AD15" s="7"/>
      <c r="AE15" s="7"/>
      <c r="AF15" s="7"/>
      <c r="AG15" s="7"/>
      <c r="AH15" s="7"/>
    </row>
    <row r="16" spans="1:35" ht="15.75" x14ac:dyDescent="0.25">
      <c r="A16" s="7">
        <v>1</v>
      </c>
      <c r="B16" s="7">
        <v>2</v>
      </c>
      <c r="C16" s="7">
        <v>4</v>
      </c>
      <c r="D16" s="7">
        <v>5</v>
      </c>
      <c r="E16" s="7">
        <v>6</v>
      </c>
      <c r="F16" s="7">
        <v>7</v>
      </c>
      <c r="G16" s="7">
        <v>8</v>
      </c>
      <c r="H16" s="7">
        <v>9</v>
      </c>
      <c r="I16" s="7">
        <v>10</v>
      </c>
      <c r="J16" s="7">
        <v>11</v>
      </c>
      <c r="K16" s="7">
        <v>12</v>
      </c>
      <c r="L16" s="7">
        <f>K16+1</f>
        <v>13</v>
      </c>
      <c r="M16" s="7">
        <f t="shared" ref="M16:U16" si="0">L16+1</f>
        <v>14</v>
      </c>
      <c r="N16" s="7">
        <f t="shared" si="0"/>
        <v>15</v>
      </c>
      <c r="O16" s="7">
        <f t="shared" si="0"/>
        <v>16</v>
      </c>
      <c r="P16" s="7">
        <f t="shared" si="0"/>
        <v>17</v>
      </c>
      <c r="Q16" s="7">
        <f t="shared" si="0"/>
        <v>18</v>
      </c>
      <c r="R16" s="7">
        <f t="shared" si="0"/>
        <v>19</v>
      </c>
      <c r="S16" s="7">
        <f t="shared" si="0"/>
        <v>20</v>
      </c>
      <c r="T16" s="7">
        <f t="shared" si="0"/>
        <v>21</v>
      </c>
      <c r="U16" s="7">
        <f t="shared" si="0"/>
        <v>22</v>
      </c>
      <c r="V16" s="7">
        <f>U16+1</f>
        <v>23</v>
      </c>
      <c r="W16" s="7">
        <f t="shared" ref="W16:AH16" si="1">V16+1</f>
        <v>24</v>
      </c>
      <c r="X16" s="7">
        <f t="shared" si="1"/>
        <v>25</v>
      </c>
      <c r="Y16" s="7">
        <f t="shared" si="1"/>
        <v>26</v>
      </c>
      <c r="Z16" s="7">
        <f t="shared" si="1"/>
        <v>27</v>
      </c>
      <c r="AA16" s="7">
        <f t="shared" si="1"/>
        <v>28</v>
      </c>
      <c r="AB16" s="7">
        <f t="shared" si="1"/>
        <v>29</v>
      </c>
      <c r="AC16" s="7">
        <f t="shared" si="1"/>
        <v>30</v>
      </c>
      <c r="AD16" s="7">
        <f t="shared" si="1"/>
        <v>31</v>
      </c>
      <c r="AE16" s="7">
        <f t="shared" si="1"/>
        <v>32</v>
      </c>
      <c r="AF16" s="7">
        <f t="shared" si="1"/>
        <v>33</v>
      </c>
      <c r="AG16" s="7">
        <f t="shared" si="1"/>
        <v>34</v>
      </c>
      <c r="AH16" s="7">
        <f t="shared" si="1"/>
        <v>35</v>
      </c>
    </row>
    <row r="17" spans="1:34" ht="15.75" x14ac:dyDescent="0.25">
      <c r="A17" s="7"/>
      <c r="B17" s="9" t="s">
        <v>42</v>
      </c>
      <c r="C17" s="7"/>
      <c r="D17" s="7"/>
      <c r="E17" s="7"/>
      <c r="F17" s="10"/>
      <c r="G17" s="10"/>
      <c r="H17" s="11">
        <f>H18+H20</f>
        <v>150551</v>
      </c>
      <c r="I17" s="11">
        <f t="shared" ref="I17:J17" si="2">I18+I20</f>
        <v>0</v>
      </c>
      <c r="J17" s="11">
        <f t="shared" si="2"/>
        <v>-150551</v>
      </c>
      <c r="K17" s="10"/>
      <c r="L17" s="11">
        <f t="shared" ref="L17:T17" si="3">L18+L20</f>
        <v>83097</v>
      </c>
      <c r="M17" s="11">
        <f t="shared" si="3"/>
        <v>22348</v>
      </c>
      <c r="N17" s="11">
        <f t="shared" si="3"/>
        <v>45106</v>
      </c>
      <c r="O17" s="12">
        <f t="shared" si="3"/>
        <v>56983.361999999994</v>
      </c>
      <c r="P17" s="12">
        <f t="shared" si="3"/>
        <v>21076.038</v>
      </c>
      <c r="Q17" s="11">
        <f t="shared" si="3"/>
        <v>0</v>
      </c>
      <c r="R17" s="11">
        <f t="shared" si="3"/>
        <v>0</v>
      </c>
      <c r="S17" s="11">
        <f t="shared" si="3"/>
        <v>0</v>
      </c>
      <c r="T17" s="11">
        <f t="shared" si="3"/>
        <v>0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ht="94.5" x14ac:dyDescent="0.25">
      <c r="A18" s="7">
        <v>1</v>
      </c>
      <c r="B18" s="13" t="s">
        <v>43</v>
      </c>
      <c r="C18" s="7" t="s">
        <v>44</v>
      </c>
      <c r="D18" s="11">
        <f>D19</f>
        <v>1</v>
      </c>
      <c r="E18" s="11">
        <f>E19</f>
        <v>0</v>
      </c>
      <c r="F18" s="34" t="s">
        <v>45</v>
      </c>
      <c r="G18" s="34" t="s">
        <v>46</v>
      </c>
      <c r="H18" s="11">
        <f>H19</f>
        <v>125913</v>
      </c>
      <c r="I18" s="11">
        <f t="shared" ref="I18:J18" si="4">I19</f>
        <v>0</v>
      </c>
      <c r="J18" s="11">
        <f t="shared" si="4"/>
        <v>-125913</v>
      </c>
      <c r="K18" s="34" t="s">
        <v>47</v>
      </c>
      <c r="L18" s="11">
        <f t="shared" ref="L18:T19" si="5">L19</f>
        <v>63681</v>
      </c>
      <c r="M18" s="11">
        <f t="shared" si="5"/>
        <v>17126</v>
      </c>
      <c r="N18" s="11">
        <f t="shared" si="5"/>
        <v>45106</v>
      </c>
      <c r="O18" s="12">
        <f t="shared" si="5"/>
        <v>38382.377999999997</v>
      </c>
      <c r="P18" s="12">
        <f t="shared" si="5"/>
        <v>14196.222</v>
      </c>
      <c r="Q18" s="11">
        <f t="shared" si="5"/>
        <v>0</v>
      </c>
      <c r="R18" s="11">
        <f t="shared" si="5"/>
        <v>0</v>
      </c>
      <c r="S18" s="11">
        <f t="shared" si="5"/>
        <v>0</v>
      </c>
      <c r="T18" s="11">
        <f t="shared" si="5"/>
        <v>0</v>
      </c>
      <c r="U18" s="26">
        <f>114245/104730*100</f>
        <v>109.08526687673063</v>
      </c>
      <c r="V18" s="26">
        <f>24004/26280*100</f>
        <v>91.339421613394208</v>
      </c>
      <c r="W18" s="29">
        <v>0</v>
      </c>
      <c r="X18" s="26">
        <f>96841.2/114245*100</f>
        <v>84.766247975841395</v>
      </c>
      <c r="Y18" s="26">
        <f>35886/24004*100</f>
        <v>149.50008331944676</v>
      </c>
      <c r="Z18" s="29">
        <v>0</v>
      </c>
      <c r="AA18" s="7"/>
      <c r="AB18" s="7"/>
      <c r="AC18" s="7"/>
      <c r="AD18" s="7"/>
      <c r="AE18" s="7"/>
      <c r="AF18" s="7"/>
      <c r="AG18" s="7"/>
      <c r="AH18" s="7"/>
    </row>
    <row r="19" spans="1:34" ht="31.5" x14ac:dyDescent="0.25">
      <c r="A19" s="14" t="s">
        <v>48</v>
      </c>
      <c r="B19" s="15" t="s">
        <v>49</v>
      </c>
      <c r="C19" s="7" t="s">
        <v>44</v>
      </c>
      <c r="D19" s="7">
        <v>1</v>
      </c>
      <c r="E19" s="7">
        <v>0</v>
      </c>
      <c r="F19" s="35"/>
      <c r="G19" s="35"/>
      <c r="H19" s="7">
        <v>125913</v>
      </c>
      <c r="I19" s="7">
        <v>0</v>
      </c>
      <c r="J19" s="7">
        <f>I19-H19</f>
        <v>-125913</v>
      </c>
      <c r="K19" s="35"/>
      <c r="L19" s="16">
        <v>63681</v>
      </c>
      <c r="M19" s="7">
        <v>17126</v>
      </c>
      <c r="N19" s="7">
        <v>45106</v>
      </c>
      <c r="O19" s="17">
        <f>52578.6*0.73</f>
        <v>38382.377999999997</v>
      </c>
      <c r="P19" s="17">
        <f>52578.6*0.27</f>
        <v>14196.222</v>
      </c>
      <c r="Q19" s="7">
        <f t="shared" si="5"/>
        <v>0</v>
      </c>
      <c r="R19" s="7">
        <f t="shared" si="5"/>
        <v>0</v>
      </c>
      <c r="S19" s="7">
        <f t="shared" si="5"/>
        <v>0</v>
      </c>
      <c r="T19" s="7">
        <f t="shared" si="5"/>
        <v>0</v>
      </c>
      <c r="U19" s="27"/>
      <c r="V19" s="27"/>
      <c r="W19" s="30"/>
      <c r="X19" s="27"/>
      <c r="Y19" s="27"/>
      <c r="Z19" s="30"/>
      <c r="AA19" s="7"/>
      <c r="AB19" s="7"/>
      <c r="AC19" s="7"/>
      <c r="AD19" s="7"/>
      <c r="AE19" s="7"/>
      <c r="AF19" s="7"/>
      <c r="AG19" s="7"/>
      <c r="AH19" s="7"/>
    </row>
    <row r="20" spans="1:34" ht="94.5" x14ac:dyDescent="0.25">
      <c r="A20" s="7">
        <v>2</v>
      </c>
      <c r="B20" s="18" t="s">
        <v>50</v>
      </c>
      <c r="C20" s="7" t="s">
        <v>44</v>
      </c>
      <c r="D20" s="7">
        <f>SUM(D21:D26)</f>
        <v>36</v>
      </c>
      <c r="E20" s="7">
        <f>SUM(E21:E26)</f>
        <v>0</v>
      </c>
      <c r="F20" s="35"/>
      <c r="G20" s="35"/>
      <c r="H20" s="11">
        <f>SUM(H21:H26)</f>
        <v>24638</v>
      </c>
      <c r="I20" s="11">
        <f>SUM(I21:I25)</f>
        <v>0</v>
      </c>
      <c r="J20" s="11">
        <f>SUM(J21:J26)</f>
        <v>-24638</v>
      </c>
      <c r="K20" s="35"/>
      <c r="L20" s="11">
        <f t="shared" ref="L20:Q20" si="6">SUM(L21:L26)</f>
        <v>19416</v>
      </c>
      <c r="M20" s="11">
        <f t="shared" si="6"/>
        <v>5222</v>
      </c>
      <c r="N20" s="11">
        <f t="shared" si="6"/>
        <v>0</v>
      </c>
      <c r="O20" s="12">
        <f>25480.8*0.73</f>
        <v>18600.984</v>
      </c>
      <c r="P20" s="12">
        <f>25480.8*0.27</f>
        <v>6879.8159999999998</v>
      </c>
      <c r="Q20" s="11">
        <f t="shared" si="6"/>
        <v>0</v>
      </c>
      <c r="R20" s="11">
        <f t="shared" ref="R20:T20" si="7">SUM(R21:R26)</f>
        <v>0</v>
      </c>
      <c r="S20" s="11">
        <f t="shared" si="7"/>
        <v>0</v>
      </c>
      <c r="T20" s="11">
        <f t="shared" si="7"/>
        <v>0</v>
      </c>
      <c r="U20" s="27"/>
      <c r="V20" s="27"/>
      <c r="W20" s="30"/>
      <c r="X20" s="27"/>
      <c r="Y20" s="27"/>
      <c r="Z20" s="30"/>
      <c r="AA20" s="7"/>
      <c r="AB20" s="7"/>
      <c r="AC20" s="7"/>
      <c r="AD20" s="7"/>
      <c r="AE20" s="7"/>
      <c r="AF20" s="7"/>
      <c r="AG20" s="7"/>
      <c r="AH20" s="7"/>
    </row>
    <row r="21" spans="1:34" ht="15.75" x14ac:dyDescent="0.25">
      <c r="A21" s="14" t="s">
        <v>51</v>
      </c>
      <c r="B21" s="19" t="s">
        <v>52</v>
      </c>
      <c r="C21" s="7" t="s">
        <v>44</v>
      </c>
      <c r="D21" s="7">
        <v>1</v>
      </c>
      <c r="E21" s="7">
        <v>0</v>
      </c>
      <c r="F21" s="35"/>
      <c r="G21" s="35"/>
      <c r="H21" s="7">
        <v>20788</v>
      </c>
      <c r="I21" s="7">
        <v>0</v>
      </c>
      <c r="J21" s="7">
        <f t="shared" ref="J21:J24" si="8">I21-H21</f>
        <v>-20788</v>
      </c>
      <c r="K21" s="35"/>
      <c r="L21" s="7">
        <v>16382</v>
      </c>
      <c r="M21" s="7">
        <v>4406</v>
      </c>
      <c r="N21" s="7"/>
      <c r="O21" s="7"/>
      <c r="P21" s="7"/>
      <c r="Q21" s="7"/>
      <c r="R21" s="7"/>
      <c r="S21" s="7"/>
      <c r="T21" s="7"/>
      <c r="U21" s="27"/>
      <c r="V21" s="27"/>
      <c r="W21" s="30"/>
      <c r="X21" s="27"/>
      <c r="Y21" s="27"/>
      <c r="Z21" s="30"/>
      <c r="AA21" s="7"/>
      <c r="AB21" s="7"/>
      <c r="AC21" s="7"/>
      <c r="AD21" s="7"/>
      <c r="AE21" s="7"/>
      <c r="AF21" s="7"/>
      <c r="AG21" s="7"/>
      <c r="AH21" s="7"/>
    </row>
    <row r="22" spans="1:34" ht="15.75" x14ac:dyDescent="0.25">
      <c r="A22" s="14" t="s">
        <v>53</v>
      </c>
      <c r="B22" s="19" t="s">
        <v>54</v>
      </c>
      <c r="C22" s="7" t="s">
        <v>44</v>
      </c>
      <c r="D22" s="7">
        <v>1</v>
      </c>
      <c r="E22" s="7">
        <v>0</v>
      </c>
      <c r="F22" s="35"/>
      <c r="G22" s="35"/>
      <c r="H22" s="7">
        <v>2639</v>
      </c>
      <c r="I22" s="7">
        <v>0</v>
      </c>
      <c r="J22" s="7">
        <f t="shared" si="8"/>
        <v>-2639</v>
      </c>
      <c r="K22" s="35"/>
      <c r="L22" s="7">
        <v>2080</v>
      </c>
      <c r="M22" s="7">
        <v>559</v>
      </c>
      <c r="N22" s="7"/>
      <c r="O22" s="7"/>
      <c r="P22" s="7"/>
      <c r="Q22" s="7"/>
      <c r="R22" s="7"/>
      <c r="S22" s="7"/>
      <c r="T22" s="7"/>
      <c r="U22" s="27"/>
      <c r="V22" s="27"/>
      <c r="W22" s="30"/>
      <c r="X22" s="27"/>
      <c r="Y22" s="27"/>
      <c r="Z22" s="30"/>
      <c r="AA22" s="7"/>
      <c r="AB22" s="7"/>
      <c r="AC22" s="7"/>
      <c r="AD22" s="7"/>
      <c r="AE22" s="7"/>
      <c r="AF22" s="7"/>
      <c r="AG22" s="7"/>
      <c r="AH22" s="7"/>
    </row>
    <row r="23" spans="1:34" ht="15.75" x14ac:dyDescent="0.25">
      <c r="A23" s="14" t="s">
        <v>55</v>
      </c>
      <c r="B23" s="19" t="s">
        <v>56</v>
      </c>
      <c r="C23" s="7" t="s">
        <v>44</v>
      </c>
      <c r="D23" s="7">
        <v>10</v>
      </c>
      <c r="E23" s="7">
        <v>0</v>
      </c>
      <c r="F23" s="35"/>
      <c r="G23" s="35"/>
      <c r="H23" s="7">
        <v>80</v>
      </c>
      <c r="I23" s="7">
        <v>0</v>
      </c>
      <c r="J23" s="7">
        <f t="shared" si="8"/>
        <v>-80</v>
      </c>
      <c r="K23" s="35"/>
      <c r="L23" s="7">
        <v>63</v>
      </c>
      <c r="M23" s="7">
        <v>17</v>
      </c>
      <c r="N23" s="7"/>
      <c r="O23" s="7"/>
      <c r="P23" s="7"/>
      <c r="Q23" s="7"/>
      <c r="R23" s="7"/>
      <c r="S23" s="7"/>
      <c r="T23" s="7"/>
      <c r="U23" s="27"/>
      <c r="V23" s="27"/>
      <c r="W23" s="30"/>
      <c r="X23" s="27"/>
      <c r="Y23" s="27"/>
      <c r="Z23" s="30"/>
      <c r="AA23" s="7"/>
      <c r="AB23" s="7"/>
      <c r="AC23" s="7"/>
      <c r="AD23" s="7"/>
      <c r="AE23" s="7"/>
      <c r="AF23" s="7"/>
      <c r="AG23" s="7"/>
      <c r="AH23" s="7"/>
    </row>
    <row r="24" spans="1:34" ht="15.75" x14ac:dyDescent="0.25">
      <c r="A24" s="14" t="s">
        <v>57</v>
      </c>
      <c r="B24" s="19" t="s">
        <v>58</v>
      </c>
      <c r="C24" s="7" t="s">
        <v>44</v>
      </c>
      <c r="D24" s="7">
        <v>1</v>
      </c>
      <c r="E24" s="7">
        <v>0</v>
      </c>
      <c r="F24" s="35"/>
      <c r="G24" s="35"/>
      <c r="H24" s="7">
        <v>402</v>
      </c>
      <c r="I24" s="7">
        <v>0</v>
      </c>
      <c r="J24" s="7">
        <f t="shared" si="8"/>
        <v>-402</v>
      </c>
      <c r="K24" s="35"/>
      <c r="L24" s="7">
        <v>317</v>
      </c>
      <c r="M24" s="7">
        <v>85</v>
      </c>
      <c r="N24" s="7"/>
      <c r="O24" s="7"/>
      <c r="P24" s="7"/>
      <c r="Q24" s="7"/>
      <c r="R24" s="7"/>
      <c r="S24" s="7"/>
      <c r="T24" s="7"/>
      <c r="U24" s="27"/>
      <c r="V24" s="27"/>
      <c r="W24" s="30"/>
      <c r="X24" s="27"/>
      <c r="Y24" s="27"/>
      <c r="Z24" s="30"/>
      <c r="AA24" s="7"/>
      <c r="AB24" s="7"/>
      <c r="AC24" s="7"/>
      <c r="AD24" s="7"/>
      <c r="AE24" s="7"/>
      <c r="AF24" s="7"/>
      <c r="AG24" s="7"/>
      <c r="AH24" s="7"/>
    </row>
    <row r="25" spans="1:34" ht="15.75" x14ac:dyDescent="0.25">
      <c r="A25" s="14" t="s">
        <v>59</v>
      </c>
      <c r="B25" s="19" t="s">
        <v>60</v>
      </c>
      <c r="C25" s="7" t="s">
        <v>44</v>
      </c>
      <c r="D25" s="7">
        <v>3</v>
      </c>
      <c r="E25" s="7">
        <v>0</v>
      </c>
      <c r="F25" s="35"/>
      <c r="G25" s="35"/>
      <c r="H25" s="7">
        <v>208</v>
      </c>
      <c r="I25" s="7">
        <v>0</v>
      </c>
      <c r="J25" s="7">
        <f>I25-H25</f>
        <v>-208</v>
      </c>
      <c r="K25" s="35"/>
      <c r="L25" s="7">
        <v>164</v>
      </c>
      <c r="M25" s="7">
        <v>44</v>
      </c>
      <c r="N25" s="7"/>
      <c r="O25" s="7"/>
      <c r="P25" s="7"/>
      <c r="Q25" s="7"/>
      <c r="R25" s="7"/>
      <c r="S25" s="7"/>
      <c r="T25" s="7"/>
      <c r="U25" s="27"/>
      <c r="V25" s="27"/>
      <c r="W25" s="30"/>
      <c r="X25" s="27"/>
      <c r="Y25" s="27"/>
      <c r="Z25" s="30"/>
      <c r="AA25" s="7"/>
      <c r="AB25" s="7"/>
      <c r="AC25" s="7"/>
      <c r="AD25" s="7"/>
      <c r="AE25" s="7"/>
      <c r="AF25" s="7"/>
      <c r="AG25" s="7"/>
      <c r="AH25" s="7"/>
    </row>
    <row r="26" spans="1:34" ht="15.75" x14ac:dyDescent="0.25">
      <c r="A26" s="20" t="s">
        <v>61</v>
      </c>
      <c r="B26" s="19" t="s">
        <v>62</v>
      </c>
      <c r="C26" s="21" t="s">
        <v>44</v>
      </c>
      <c r="D26" s="21">
        <v>20</v>
      </c>
      <c r="E26" s="21">
        <v>0</v>
      </c>
      <c r="F26" s="36"/>
      <c r="G26" s="36"/>
      <c r="H26" s="21">
        <v>521</v>
      </c>
      <c r="I26" s="7">
        <v>0</v>
      </c>
      <c r="J26" s="21">
        <f>I26-H26</f>
        <v>-521</v>
      </c>
      <c r="K26" s="36"/>
      <c r="L26" s="21">
        <v>410</v>
      </c>
      <c r="M26" s="21">
        <v>111</v>
      </c>
      <c r="N26" s="7"/>
      <c r="O26" s="7"/>
      <c r="P26" s="7"/>
      <c r="Q26" s="7"/>
      <c r="R26" s="7"/>
      <c r="S26" s="7"/>
      <c r="T26" s="7"/>
      <c r="U26" s="28"/>
      <c r="V26" s="28"/>
      <c r="W26" s="31"/>
      <c r="X26" s="28"/>
      <c r="Y26" s="28"/>
      <c r="Z26" s="31"/>
      <c r="AA26" s="7"/>
      <c r="AB26" s="7"/>
      <c r="AC26" s="7"/>
      <c r="AD26" s="7"/>
      <c r="AE26" s="7"/>
      <c r="AF26" s="7"/>
      <c r="AG26" s="7"/>
      <c r="AH26" s="7"/>
    </row>
    <row r="27" spans="1:34" ht="15.75" x14ac:dyDescent="0.25">
      <c r="A27" s="32"/>
      <c r="B27" s="33" t="s">
        <v>63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22"/>
    </row>
    <row r="28" spans="1:34" ht="15.75" x14ac:dyDescent="0.25">
      <c r="A28" s="32"/>
      <c r="B28" s="32" t="s">
        <v>64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22"/>
    </row>
    <row r="29" spans="1:34" ht="15.75" x14ac:dyDescent="0.25">
      <c r="A29" s="32"/>
      <c r="B29" s="32" t="s">
        <v>65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22"/>
    </row>
    <row r="30" spans="1:34" ht="15.75" x14ac:dyDescent="0.25">
      <c r="A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4" ht="18.75" x14ac:dyDescent="0.3">
      <c r="A31" s="22"/>
      <c r="B31" s="5" t="s">
        <v>66</v>
      </c>
      <c r="C31" s="23"/>
      <c r="D31" s="23"/>
      <c r="E31" s="24"/>
      <c r="F31" s="24"/>
      <c r="G31" s="24"/>
      <c r="I31" s="24"/>
      <c r="J31" s="25" t="s">
        <v>67</v>
      </c>
      <c r="K31" s="24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1:34" ht="15.75" x14ac:dyDescent="0.25">
      <c r="A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</row>
    <row r="33" spans="1:34" ht="18.75" x14ac:dyDescent="0.3">
      <c r="A33" s="22"/>
      <c r="B33" s="25" t="s">
        <v>68</v>
      </c>
      <c r="J33" s="25" t="s">
        <v>69</v>
      </c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</row>
    <row r="34" spans="1:34" ht="15.75" x14ac:dyDescent="0.25">
      <c r="A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</row>
    <row r="35" spans="1:34" ht="15.75" x14ac:dyDescent="0.25">
      <c r="A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</row>
    <row r="36" spans="1:34" ht="15.75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</row>
    <row r="37" spans="1:34" ht="15.75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</row>
    <row r="38" spans="1:34" ht="15.75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</row>
    <row r="39" spans="1:34" ht="15.75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</row>
    <row r="40" spans="1:34" ht="15.75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</row>
    <row r="41" spans="1:34" ht="15.75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</row>
    <row r="42" spans="1:34" ht="15.75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</row>
    <row r="43" spans="1:34" ht="15.75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</row>
    <row r="44" spans="1:34" ht="15.75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</row>
    <row r="45" spans="1:34" ht="15.75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</row>
    <row r="46" spans="1:34" ht="15.75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</row>
    <row r="47" spans="1:34" ht="15.75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</row>
    <row r="48" spans="1:34" ht="15.75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</row>
    <row r="49" spans="1:34" ht="15.75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</row>
    <row r="50" spans="1:34" ht="15.75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</row>
    <row r="51" spans="1:34" ht="15.75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</row>
    <row r="52" spans="1:34" ht="15.75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</row>
    <row r="53" spans="1:34" ht="15.75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</row>
    <row r="54" spans="1:34" ht="15.75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</row>
    <row r="55" spans="1:34" ht="15.75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</row>
    <row r="56" spans="1:34" ht="15.75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</row>
    <row r="57" spans="1:34" ht="15.75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</row>
    <row r="58" spans="1:34" ht="15.75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</row>
    <row r="59" spans="1:34" ht="15.75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</row>
    <row r="60" spans="1:34" ht="15.75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</row>
    <row r="61" spans="1:34" ht="15.75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</row>
    <row r="62" spans="1:34" ht="15.75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</row>
    <row r="63" spans="1:34" ht="15.75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</row>
    <row r="64" spans="1:34" ht="15.75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</row>
  </sheetData>
  <mergeCells count="47">
    <mergeCell ref="A11:A15"/>
    <mergeCell ref="B11:F11"/>
    <mergeCell ref="G11:G15"/>
    <mergeCell ref="H11:K11"/>
    <mergeCell ref="L11:T11"/>
    <mergeCell ref="M2:O2"/>
    <mergeCell ref="A7:M7"/>
    <mergeCell ref="A8:M8"/>
    <mergeCell ref="A9:M9"/>
    <mergeCell ref="A10:L10"/>
    <mergeCell ref="U11:AF11"/>
    <mergeCell ref="AG11:AG14"/>
    <mergeCell ref="AH11:AH14"/>
    <mergeCell ref="B12:B15"/>
    <mergeCell ref="C12:C15"/>
    <mergeCell ref="D12:E13"/>
    <mergeCell ref="F12:F15"/>
    <mergeCell ref="H12:H15"/>
    <mergeCell ref="I12:I15"/>
    <mergeCell ref="J12:J15"/>
    <mergeCell ref="AC12:AD13"/>
    <mergeCell ref="AE12:AF13"/>
    <mergeCell ref="L13:Q14"/>
    <mergeCell ref="R13:R14"/>
    <mergeCell ref="D14:D15"/>
    <mergeCell ref="E14:E15"/>
    <mergeCell ref="U14:W14"/>
    <mergeCell ref="X14:Z14"/>
    <mergeCell ref="K12:K15"/>
    <mergeCell ref="L12:R12"/>
    <mergeCell ref="S12:S14"/>
    <mergeCell ref="T12:T14"/>
    <mergeCell ref="U12:Z13"/>
    <mergeCell ref="AA12:AB13"/>
    <mergeCell ref="X18:X26"/>
    <mergeCell ref="Y18:Y26"/>
    <mergeCell ref="Z18:Z26"/>
    <mergeCell ref="A27:A29"/>
    <mergeCell ref="B27:AG27"/>
    <mergeCell ref="B28:AG28"/>
    <mergeCell ref="B29:AG29"/>
    <mergeCell ref="F18:F26"/>
    <mergeCell ref="G18:G26"/>
    <mergeCell ref="K18:K26"/>
    <mergeCell ref="U18:U26"/>
    <mergeCell ref="V18:V26"/>
    <mergeCell ref="W18:W26"/>
  </mergeCells>
  <hyperlinks>
    <hyperlink ref="B27" r:id="rId1" location="z17" display="https://tengrinews.kz/zakon/docs?ngr=V100006452_ - z17" xr:uid="{471A7C06-8A4A-4C23-BAF4-69DCFDE81EF9}"/>
  </hyperlinks>
  <pageMargins left="0.31496062992125984" right="0.31496062992125984" top="0.74803149606299213" bottom="0.74803149606299213" header="0.31496062992125984" footer="0.31496062992125984"/>
  <pageSetup paperSize="9" scale="6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№2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Турекова Ляззат</dc:creator>
  <cp:lastModifiedBy>Туктибаев Марат</cp:lastModifiedBy>
  <dcterms:created xsi:type="dcterms:W3CDTF">2019-11-15T11:05:34Z</dcterms:created>
  <dcterms:modified xsi:type="dcterms:W3CDTF">2019-11-18T05:18:49Z</dcterms:modified>
</cp:coreProperties>
</file>